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0"/>
  </bookViews>
  <sheets>
    <sheet name="Исполение бюджета (Расходы)" sheetId="1" r:id="rId1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#REF!</definedName>
    <definedName name="TableRow9">'Исполение бюджета (Расходы)'!$A$5:$H$118</definedName>
    <definedName name="Yae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<sst xmlns="http://schemas.openxmlformats.org/spreadsheetml/2006/main" count="220" uniqueCount="92">
  <si>
    <t>Наименование показателя</t>
  </si>
  <si>
    <t>Исполнено</t>
  </si>
  <si>
    <t>Код строки</t>
  </si>
  <si>
    <t>Прочие расходы</t>
  </si>
  <si>
    <t>Лимиты бюджетных обязательств</t>
  </si>
  <si>
    <t>Код расхода по ФКР, КЦСР, КВР, ЭКР</t>
  </si>
  <si>
    <t>Расходы бюджета - всего</t>
  </si>
  <si>
    <t>Итого по лицевому счету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</si>
  <si>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</si>
  <si>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</si>
  <si>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</si>
  <si>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</si>
  <si>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</si>
  <si>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</si>
  <si>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</si>
  <si>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</si>
  <si>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</si>
  <si>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</si>
  <si>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Увеличение стоимости основных средств</t>
  </si>
  <si>
    <t>Пособие по социальной помощи населению</t>
  </si>
  <si>
    <t>Прочие выплаты, Транспортные услуги</t>
  </si>
  <si>
    <t>650.0412.4030021370.244</t>
  </si>
  <si>
    <t>650.0412.7100120020.244</t>
  </si>
  <si>
    <t>Транспортный налог</t>
  </si>
  <si>
    <t>650.0801.4020082440.119</t>
  </si>
  <si>
    <t>650.0801.4020082440.111</t>
  </si>
  <si>
    <t>650.0102.7000102030.121</t>
  </si>
  <si>
    <t>650.0102.7000102030.129</t>
  </si>
  <si>
    <t>650.0103.7000102040.244</t>
  </si>
  <si>
    <t>650.0104.7000102040.121</t>
  </si>
  <si>
    <t>650.0104.7000102040.122</t>
  </si>
  <si>
    <t>650.0104.7000102040.129</t>
  </si>
  <si>
    <t>650.0104.7000102040.244</t>
  </si>
  <si>
    <t>650.0104.7000102040.852</t>
  </si>
  <si>
    <t>650.0106.7001489020.540</t>
  </si>
  <si>
    <t>650.0111.7001320704.870</t>
  </si>
  <si>
    <t>650.0113.7000102040.121</t>
  </si>
  <si>
    <t>650.0113.7000102040.129</t>
  </si>
  <si>
    <t>650.0113.7000220220.244</t>
  </si>
  <si>
    <t>650.0113.7000102400.244</t>
  </si>
  <si>
    <t>650.0113.7000102400.853</t>
  </si>
  <si>
    <t>650.0113.7000102400.122</t>
  </si>
  <si>
    <t>650.0113.7000921370.244</t>
  </si>
  <si>
    <t>650.0113.7000921370.851</t>
  </si>
  <si>
    <t>650.0113.7000921370.852</t>
  </si>
  <si>
    <t>650.0113.7001399990.870</t>
  </si>
  <si>
    <t>650.0203.7000351180.121</t>
  </si>
  <si>
    <t>650.0203.7000351180.129</t>
  </si>
  <si>
    <t>650.0304.7000359300.121</t>
  </si>
  <si>
    <t>650.0304.7000359300.129</t>
  </si>
  <si>
    <t>650.0314.7000520630.244</t>
  </si>
  <si>
    <t>Перечисления другим бюджетам бюджетной системы РФ</t>
  </si>
  <si>
    <t>650.0410.7000102400.242</t>
  </si>
  <si>
    <t>650.0503.7000899990.244</t>
  </si>
  <si>
    <t>650.1001.7001272600.321</t>
  </si>
  <si>
    <t>650.1001.7001272600.312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</si>
  <si>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</si>
  <si>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</si>
  <si>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650.1003.7001272600.313</t>
  </si>
  <si>
    <t>650.0501.7000999990.244</t>
  </si>
  <si>
    <t>650.0203.70003F1180.121</t>
  </si>
  <si>
    <t>650.0203.70003F1180.129</t>
  </si>
  <si>
    <t>650.0409.7001621290.244</t>
  </si>
  <si>
    <t>650.0203.70003F1180.244</t>
  </si>
  <si>
    <t>650.0107.7001899990.244</t>
  </si>
  <si>
    <t>650.0113.</t>
  </si>
  <si>
    <t>650.0309.7000420030.244</t>
  </si>
  <si>
    <t>650.0309.70001799990.244</t>
  </si>
  <si>
    <t>650.0314.7000620050.244</t>
  </si>
  <si>
    <t>650.0314.</t>
  </si>
  <si>
    <t>650.0503.700820650.244</t>
  </si>
  <si>
    <t>650.1105.7001121140.113</t>
  </si>
  <si>
    <t>650.1105.7001121140.244</t>
  </si>
  <si>
    <t>Прочие выплаты, Транспортные услуги Льготный проезд(026.00.00)</t>
  </si>
  <si>
    <t>Итого по лицевому счету 650.01.402.1</t>
  </si>
  <si>
    <t>Итого по лицевому счету 650.01.40.1.1</t>
  </si>
  <si>
    <t>Субсидии на муниципальное задание</t>
  </si>
  <si>
    <t>Субсидии на иные цели</t>
  </si>
  <si>
    <t>650.0801.7001000590.621</t>
  </si>
  <si>
    <t>650.0801.7001000590.622</t>
  </si>
  <si>
    <t>650.0801.7001082580.621</t>
  </si>
  <si>
    <t>650.0801.70010S2580.621</t>
  </si>
  <si>
    <t>650.0409</t>
  </si>
  <si>
    <t>650.0410</t>
  </si>
  <si>
    <t>650.0501</t>
  </si>
  <si>
    <t>650.0503</t>
  </si>
  <si>
    <t>650.0801</t>
  </si>
  <si>
    <t>650.1001</t>
  </si>
  <si>
    <t>650.1105</t>
  </si>
  <si>
    <t>%</t>
  </si>
  <si>
    <t>650.0203.70003|F1180.129</t>
  </si>
  <si>
    <t>ИСПОЛЬЗОВАНИЕ  СРЕДСТВ БЮДЖЕТА СЕЛЬСКОГО ПОСЕЛЕНИЯ СОСНОВКА                                                                                                                                                                                                                                                                                                                                                                                                                         администрацией сельского поселения СОСНОВКА по состоянию на 01.11.2018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</si>
</sst>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00000"/>
    <numFmt numFmtId="173" formatCode="0.0"/>
    <numFmt numFmtId="174" formatCode="00\.00\.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3" fontId="5" fillId="0" borderId="15" xfId="0" applyNumberFormat="1" applyFont="1" applyBorder="1" applyAlignment="1">
      <alignment wrapText="1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10" fontId="5" fillId="0" borderId="12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1" fillId="35" borderId="0" xfId="0" applyFont="1" applyFill="1" applyAlignment="1">
      <alignment wrapText="1"/>
    </xf>
    <xf numFmtId="0" fontId="2" fillId="35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29.00390625" style="1" customWidth="1"/>
    <col min="2" max="2" width="6.75390625" style="1" customWidth="1"/>
    <col min="3" max="3" width="26.25390625" style="1" customWidth="1"/>
    <col min="4" max="4" width="6.00390625" style="1" customWidth="1"/>
    <col min="5" max="5" width="20.00390625" style="1" customWidth="1"/>
    <col min="6" max="6" width="15.75390625" style="1" hidden="1" customWidth="1"/>
    <col min="7" max="7" width="15.75390625" style="1" customWidth="1"/>
    <col min="8" max="8" width="10.125" style="1" customWidth="1"/>
    <col min="9" max="9" width="10.875" style="1" bestFit="1" customWidth="1"/>
    <col min="10" max="16384" width="9.125" style="1" customWidth="1"/>
  </cols>
  <sheetData>
    <row r="1" spans="1:8" s="26" customFormat="1" ht="48" customHeight="1">
      <c r="A1" s="31" t="s">
        <v>91</v>
      </c>
      <c r="B1" s="31"/>
      <c r="C1" s="31"/>
      <c r="D1" s="31"/>
      <c r="E1" s="31"/>
      <c r="F1" s="31"/>
      <c r="G1" s="31"/>
      <c r="H1" s="30"/>
    </row>
    <row r="2" spans="1:8" ht="11.25" customHeight="1">
      <c r="A2" s="32" t="s">
        <v>0</v>
      </c>
      <c r="B2" s="32" t="s">
        <v>2</v>
      </c>
      <c r="C2" s="32" t="s">
        <v>5</v>
      </c>
      <c r="D2" s="33" t="s">
        <v>15</v>
      </c>
      <c r="E2" s="32" t="s">
        <v>16</v>
      </c>
      <c r="F2" s="32" t="s">
        <v>4</v>
      </c>
      <c r="G2" s="32" t="s">
        <v>1</v>
      </c>
      <c r="H2" s="32"/>
    </row>
    <row r="3" spans="1:8" ht="67.5">
      <c r="A3" s="32"/>
      <c r="B3" s="32"/>
      <c r="C3" s="32"/>
      <c r="D3" s="34"/>
      <c r="E3" s="32"/>
      <c r="F3" s="32"/>
      <c r="G3" s="4" t="s">
        <v>17</v>
      </c>
      <c r="H3" s="4" t="s">
        <v>89</v>
      </c>
    </row>
    <row r="4" spans="1:8" ht="12" thickBot="1">
      <c r="A4" s="2">
        <v>1</v>
      </c>
      <c r="B4" s="3">
        <f>A4+1</f>
        <v>2</v>
      </c>
      <c r="C4" s="3">
        <f>B4+1</f>
        <v>3</v>
      </c>
      <c r="D4" s="3"/>
      <c r="E4" s="3">
        <f>C4+1</f>
        <v>4</v>
      </c>
      <c r="F4" s="3">
        <f>E4+1</f>
        <v>5</v>
      </c>
      <c r="G4" s="3">
        <f>F4+1</f>
        <v>6</v>
      </c>
      <c r="H4" s="3">
        <f>G4+1</f>
        <v>7</v>
      </c>
    </row>
    <row r="5" spans="1:9" s="5" customFormat="1" ht="15">
      <c r="A5" s="10" t="s">
        <v>6</v>
      </c>
      <c r="B5" s="9">
        <v>200</v>
      </c>
      <c r="C5" s="17"/>
      <c r="D5" s="15"/>
      <c r="E5" s="7">
        <f>E8+E10+E21+E23+E25+E27+E53+E59+E66+E69+E76+E78+E84+E89+E91+E102+E116+E118+E121+E145+E113+E56</f>
        <v>18911940.700000003</v>
      </c>
      <c r="F5" s="7">
        <f>F8+F10+F21+F23+F25+F27+F53+F59+F66+F69+F76+F78+F84+F89+F91+F102+F116+F118+F121+F145+F113+F56</f>
        <v>18911940.700000003</v>
      </c>
      <c r="G5" s="7">
        <f>G8+G10+G21+G23+G25+G27+G53+G59+G66+G69+G76+G78+G84+G89+G91+G102+G116+G118+G121+G145+G113+G56</f>
        <v>13073618.640000002</v>
      </c>
      <c r="H5" s="27">
        <f>G5/E5</f>
        <v>0.6912891092134188</v>
      </c>
      <c r="I5" s="29"/>
    </row>
    <row r="6" spans="1:8" ht="15">
      <c r="A6" s="11" t="s">
        <v>9</v>
      </c>
      <c r="B6" s="9">
        <v>201</v>
      </c>
      <c r="C6" s="9" t="s">
        <v>26</v>
      </c>
      <c r="D6" s="9">
        <v>211</v>
      </c>
      <c r="E6" s="6">
        <v>1597000</v>
      </c>
      <c r="F6" s="6">
        <f>E6</f>
        <v>1597000</v>
      </c>
      <c r="G6" s="6">
        <v>1304833.09</v>
      </c>
      <c r="H6" s="28">
        <f>G6/E6</f>
        <v>0.817052654978084</v>
      </c>
    </row>
    <row r="7" spans="1:8" ht="15">
      <c r="A7" s="12" t="s">
        <v>8</v>
      </c>
      <c r="B7" s="9">
        <v>202</v>
      </c>
      <c r="C7" s="9" t="s">
        <v>27</v>
      </c>
      <c r="D7" s="9">
        <v>213</v>
      </c>
      <c r="E7" s="6">
        <v>376400</v>
      </c>
      <c r="F7" s="6">
        <f>E7</f>
        <v>376400</v>
      </c>
      <c r="G7" s="6">
        <v>334526.62</v>
      </c>
      <c r="H7" s="28">
        <f aca="true" t="shared" si="0" ref="H7:H70">G7/E7</f>
        <v>0.8887529755579171</v>
      </c>
    </row>
    <row r="8" spans="1:8" ht="15">
      <c r="A8" s="13" t="s">
        <v>7</v>
      </c>
      <c r="B8" s="9">
        <v>203</v>
      </c>
      <c r="C8" s="9"/>
      <c r="D8" s="16"/>
      <c r="E8" s="8">
        <f>SUM(E6:E7)</f>
        <v>1973400</v>
      </c>
      <c r="F8" s="8">
        <f>SUM(F6:F7)</f>
        <v>1973400</v>
      </c>
      <c r="G8" s="8">
        <f>SUM(G6:G7)</f>
        <v>1639359.71</v>
      </c>
      <c r="H8" s="28">
        <f t="shared" si="0"/>
        <v>0.830728544643762</v>
      </c>
    </row>
    <row r="9" spans="1:8" ht="30">
      <c r="A9" s="12" t="s">
        <v>14</v>
      </c>
      <c r="B9" s="9">
        <v>204</v>
      </c>
      <c r="C9" s="9" t="s">
        <v>28</v>
      </c>
      <c r="D9" s="9">
        <v>340</v>
      </c>
      <c r="E9" s="6">
        <v>10000</v>
      </c>
      <c r="F9" s="6">
        <f>E9</f>
        <v>10000</v>
      </c>
      <c r="G9" s="6">
        <v>10000</v>
      </c>
      <c r="H9" s="28">
        <f t="shared" si="0"/>
        <v>1</v>
      </c>
    </row>
    <row r="10" spans="1:8" ht="15">
      <c r="A10" s="13" t="s">
        <v>7</v>
      </c>
      <c r="B10" s="9">
        <v>205</v>
      </c>
      <c r="C10" s="9"/>
      <c r="D10" s="16"/>
      <c r="E10" s="8">
        <f>SUM(E9)</f>
        <v>10000</v>
      </c>
      <c r="F10" s="8">
        <f>SUM(F9)</f>
        <v>10000</v>
      </c>
      <c r="G10" s="8">
        <f>SUM(G9)</f>
        <v>10000</v>
      </c>
      <c r="H10" s="28">
        <f t="shared" si="0"/>
        <v>1</v>
      </c>
    </row>
    <row r="11" spans="1:8" ht="15">
      <c r="A11" s="11" t="s">
        <v>9</v>
      </c>
      <c r="B11" s="9">
        <v>206</v>
      </c>
      <c r="C11" s="9" t="s">
        <v>29</v>
      </c>
      <c r="D11" s="9">
        <v>211</v>
      </c>
      <c r="E11" s="6">
        <v>5553840</v>
      </c>
      <c r="F11" s="6">
        <f aca="true" t="shared" si="1" ref="F11:F20">E11</f>
        <v>5553840</v>
      </c>
      <c r="G11" s="6">
        <v>4577307</v>
      </c>
      <c r="H11" s="28">
        <f t="shared" si="0"/>
        <v>0.8241697636230068</v>
      </c>
    </row>
    <row r="12" spans="1:8" ht="30">
      <c r="A12" s="11" t="s">
        <v>20</v>
      </c>
      <c r="B12" s="9">
        <v>207</v>
      </c>
      <c r="C12" s="9" t="s">
        <v>30</v>
      </c>
      <c r="D12" s="9">
        <v>212</v>
      </c>
      <c r="E12" s="6">
        <v>0</v>
      </c>
      <c r="F12" s="6">
        <f t="shared" si="1"/>
        <v>0</v>
      </c>
      <c r="G12" s="6">
        <v>0</v>
      </c>
      <c r="H12" s="28">
        <v>0</v>
      </c>
    </row>
    <row r="13" spans="1:8" ht="15">
      <c r="A13" s="12" t="s">
        <v>8</v>
      </c>
      <c r="B13" s="9">
        <v>208</v>
      </c>
      <c r="C13" s="9" t="s">
        <v>31</v>
      </c>
      <c r="D13" s="9">
        <v>213</v>
      </c>
      <c r="E13" s="6">
        <v>1897149.4</v>
      </c>
      <c r="F13" s="6">
        <f t="shared" si="1"/>
        <v>1897149.4</v>
      </c>
      <c r="G13" s="6">
        <v>1707004.4</v>
      </c>
      <c r="H13" s="28">
        <f t="shared" si="0"/>
        <v>0.8997733125287866</v>
      </c>
    </row>
    <row r="14" spans="1:8" ht="15">
      <c r="A14" s="12" t="s">
        <v>10</v>
      </c>
      <c r="B14" s="9">
        <v>209</v>
      </c>
      <c r="C14" s="9" t="s">
        <v>32</v>
      </c>
      <c r="D14" s="9">
        <v>221</v>
      </c>
      <c r="E14" s="6">
        <v>14000</v>
      </c>
      <c r="F14" s="6">
        <f t="shared" si="1"/>
        <v>14000</v>
      </c>
      <c r="G14" s="6">
        <v>8068</v>
      </c>
      <c r="H14" s="28">
        <f t="shared" si="0"/>
        <v>0.5762857142857143</v>
      </c>
    </row>
    <row r="15" spans="1:8" ht="30">
      <c r="A15" s="12" t="s">
        <v>12</v>
      </c>
      <c r="B15" s="9">
        <v>210</v>
      </c>
      <c r="C15" s="9" t="s">
        <v>32</v>
      </c>
      <c r="D15" s="9">
        <v>225</v>
      </c>
      <c r="E15" s="6">
        <v>4269</v>
      </c>
      <c r="F15" s="6">
        <f t="shared" si="1"/>
        <v>4269</v>
      </c>
      <c r="G15" s="6">
        <v>4269</v>
      </c>
      <c r="H15" s="28">
        <f t="shared" si="0"/>
        <v>1</v>
      </c>
    </row>
    <row r="16" spans="1:8" ht="15">
      <c r="A16" s="12" t="s">
        <v>13</v>
      </c>
      <c r="B16" s="9">
        <v>211</v>
      </c>
      <c r="C16" s="9" t="s">
        <v>32</v>
      </c>
      <c r="D16" s="9">
        <v>226</v>
      </c>
      <c r="E16" s="6">
        <v>48200</v>
      </c>
      <c r="F16" s="6">
        <f t="shared" si="1"/>
        <v>48200</v>
      </c>
      <c r="G16" s="6">
        <v>34881.48</v>
      </c>
      <c r="H16" s="28">
        <f t="shared" si="0"/>
        <v>0.7236821576763486</v>
      </c>
    </row>
    <row r="17" spans="1:8" ht="15">
      <c r="A17" s="12" t="s">
        <v>3</v>
      </c>
      <c r="B17" s="9">
        <v>212</v>
      </c>
      <c r="C17" s="9" t="s">
        <v>32</v>
      </c>
      <c r="D17" s="9">
        <v>296</v>
      </c>
      <c r="E17" s="6">
        <v>36000</v>
      </c>
      <c r="F17" s="6">
        <f>E17</f>
        <v>36000</v>
      </c>
      <c r="G17" s="6">
        <v>10966.5</v>
      </c>
      <c r="H17" s="28">
        <f t="shared" si="0"/>
        <v>0.304625</v>
      </c>
    </row>
    <row r="18" spans="1:8" ht="15">
      <c r="A18" s="12" t="s">
        <v>3</v>
      </c>
      <c r="B18" s="9">
        <v>213</v>
      </c>
      <c r="C18" s="9" t="s">
        <v>33</v>
      </c>
      <c r="D18" s="9">
        <v>291</v>
      </c>
      <c r="E18" s="21">
        <v>2410.72</v>
      </c>
      <c r="F18" s="21">
        <f t="shared" si="1"/>
        <v>2410.72</v>
      </c>
      <c r="G18" s="6">
        <v>1808.04</v>
      </c>
      <c r="H18" s="28">
        <f t="shared" si="0"/>
        <v>0.75</v>
      </c>
    </row>
    <row r="19" spans="1:8" ht="30">
      <c r="A19" s="12" t="s">
        <v>18</v>
      </c>
      <c r="B19" s="9">
        <v>214</v>
      </c>
      <c r="C19" s="9" t="s">
        <v>32</v>
      </c>
      <c r="D19" s="9">
        <v>310</v>
      </c>
      <c r="E19" s="6">
        <v>19900</v>
      </c>
      <c r="F19" s="6">
        <f>E19</f>
        <v>19900</v>
      </c>
      <c r="G19" s="6">
        <v>19900</v>
      </c>
      <c r="H19" s="28">
        <f t="shared" si="0"/>
        <v>1</v>
      </c>
    </row>
    <row r="20" spans="1:8" ht="30">
      <c r="A20" s="12" t="s">
        <v>14</v>
      </c>
      <c r="B20" s="9">
        <v>215</v>
      </c>
      <c r="C20" s="9" t="s">
        <v>32</v>
      </c>
      <c r="D20" s="9">
        <v>340</v>
      </c>
      <c r="E20" s="6">
        <v>58200</v>
      </c>
      <c r="F20" s="6">
        <f t="shared" si="1"/>
        <v>58200</v>
      </c>
      <c r="G20" s="6">
        <v>51509</v>
      </c>
      <c r="H20" s="28">
        <f t="shared" si="0"/>
        <v>0.8850343642611684</v>
      </c>
    </row>
    <row r="21" spans="1:8" s="5" customFormat="1" ht="15">
      <c r="A21" s="14" t="s">
        <v>7</v>
      </c>
      <c r="B21" s="9">
        <v>216</v>
      </c>
      <c r="C21" s="20"/>
      <c r="D21" s="16"/>
      <c r="E21" s="8">
        <f>SUM(E11:E20)</f>
        <v>7633969.12</v>
      </c>
      <c r="F21" s="8">
        <f>SUM(F11:F20)</f>
        <v>7633969.12</v>
      </c>
      <c r="G21" s="8">
        <f>SUM(G11:G20)</f>
        <v>6415713.420000001</v>
      </c>
      <c r="H21" s="28">
        <f t="shared" si="0"/>
        <v>0.8404164752502956</v>
      </c>
    </row>
    <row r="22" spans="1:8" ht="15">
      <c r="A22" s="12" t="s">
        <v>3</v>
      </c>
      <c r="B22" s="9">
        <v>217</v>
      </c>
      <c r="C22" s="9" t="s">
        <v>34</v>
      </c>
      <c r="D22" s="9">
        <v>251</v>
      </c>
      <c r="E22" s="6">
        <v>1200</v>
      </c>
      <c r="F22" s="6">
        <f>E22</f>
        <v>1200</v>
      </c>
      <c r="G22" s="6">
        <v>1200</v>
      </c>
      <c r="H22" s="28">
        <f t="shared" si="0"/>
        <v>1</v>
      </c>
    </row>
    <row r="23" spans="1:8" s="5" customFormat="1" ht="15">
      <c r="A23" s="14" t="s">
        <v>7</v>
      </c>
      <c r="B23" s="9">
        <v>218</v>
      </c>
      <c r="C23" s="20"/>
      <c r="D23" s="16"/>
      <c r="E23" s="8">
        <f>SUM(E22)</f>
        <v>1200</v>
      </c>
      <c r="F23" s="8">
        <f>SUM(F22)</f>
        <v>1200</v>
      </c>
      <c r="G23" s="8">
        <f>SUM(G22)</f>
        <v>1200</v>
      </c>
      <c r="H23" s="28">
        <f t="shared" si="0"/>
        <v>1</v>
      </c>
    </row>
    <row r="24" spans="1:8" ht="15">
      <c r="A24" s="12" t="s">
        <v>3</v>
      </c>
      <c r="B24" s="9">
        <v>219</v>
      </c>
      <c r="C24" s="9" t="s">
        <v>64</v>
      </c>
      <c r="D24" s="9">
        <v>296</v>
      </c>
      <c r="E24" s="6">
        <v>206100</v>
      </c>
      <c r="F24" s="6">
        <f>E24</f>
        <v>206100</v>
      </c>
      <c r="G24" s="6">
        <v>206100</v>
      </c>
      <c r="H24" s="28">
        <f t="shared" si="0"/>
        <v>1</v>
      </c>
    </row>
    <row r="25" spans="1:8" s="5" customFormat="1" ht="15">
      <c r="A25" s="14" t="s">
        <v>7</v>
      </c>
      <c r="B25" s="9">
        <v>220</v>
      </c>
      <c r="C25" s="20"/>
      <c r="D25" s="16"/>
      <c r="E25" s="8">
        <f>SUM(E24)</f>
        <v>206100</v>
      </c>
      <c r="F25" s="8">
        <f>SUM(F24)</f>
        <v>206100</v>
      </c>
      <c r="G25" s="8">
        <f>SUM(G24)</f>
        <v>206100</v>
      </c>
      <c r="H25" s="28">
        <f t="shared" si="0"/>
        <v>1</v>
      </c>
    </row>
    <row r="26" spans="1:8" ht="15">
      <c r="A26" s="12" t="s">
        <v>3</v>
      </c>
      <c r="B26" s="9">
        <v>221</v>
      </c>
      <c r="C26" s="9" t="s">
        <v>35</v>
      </c>
      <c r="D26" s="9">
        <v>296</v>
      </c>
      <c r="E26" s="6">
        <v>100000</v>
      </c>
      <c r="F26" s="6">
        <f>E26</f>
        <v>100000</v>
      </c>
      <c r="G26" s="6">
        <v>0</v>
      </c>
      <c r="H26" s="28">
        <f t="shared" si="0"/>
        <v>0</v>
      </c>
    </row>
    <row r="27" spans="1:8" s="5" customFormat="1" ht="15">
      <c r="A27" s="13" t="s">
        <v>7</v>
      </c>
      <c r="B27" s="9">
        <v>222</v>
      </c>
      <c r="C27" s="16"/>
      <c r="D27" s="16"/>
      <c r="E27" s="8">
        <f>SUM(E26)</f>
        <v>100000</v>
      </c>
      <c r="F27" s="8">
        <f>SUM(F26)</f>
        <v>100000</v>
      </c>
      <c r="G27" s="8">
        <f>SUM(G26)</f>
        <v>0</v>
      </c>
      <c r="H27" s="28">
        <f t="shared" si="0"/>
        <v>0</v>
      </c>
    </row>
    <row r="28" spans="1:8" ht="15">
      <c r="A28" s="11" t="s">
        <v>9</v>
      </c>
      <c r="B28" s="9">
        <v>223</v>
      </c>
      <c r="C28" s="9" t="s">
        <v>36</v>
      </c>
      <c r="D28" s="9">
        <v>211</v>
      </c>
      <c r="E28" s="6">
        <v>566770</v>
      </c>
      <c r="F28" s="6">
        <f>E28</f>
        <v>566770</v>
      </c>
      <c r="G28" s="6">
        <v>485001.56</v>
      </c>
      <c r="H28" s="28">
        <f t="shared" si="0"/>
        <v>0.8557290611711982</v>
      </c>
    </row>
    <row r="29" spans="1:8" ht="15">
      <c r="A29" s="12" t="s">
        <v>8</v>
      </c>
      <c r="B29" s="9">
        <v>224</v>
      </c>
      <c r="C29" s="9" t="s">
        <v>37</v>
      </c>
      <c r="D29" s="9">
        <v>213</v>
      </c>
      <c r="E29" s="6">
        <v>160900</v>
      </c>
      <c r="F29" s="6">
        <f>E29</f>
        <v>160900</v>
      </c>
      <c r="G29" s="6">
        <v>140854.54</v>
      </c>
      <c r="H29" s="28">
        <f t="shared" si="0"/>
        <v>0.875416656308266</v>
      </c>
    </row>
    <row r="30" spans="1:8" s="5" customFormat="1" ht="15">
      <c r="A30" s="13" t="s">
        <v>7</v>
      </c>
      <c r="B30" s="9">
        <v>225</v>
      </c>
      <c r="C30" s="16"/>
      <c r="D30" s="16"/>
      <c r="E30" s="8">
        <f>SUM(E28:E29)</f>
        <v>727670</v>
      </c>
      <c r="F30" s="8">
        <f>SUM(F28:F29)</f>
        <v>727670</v>
      </c>
      <c r="G30" s="8">
        <f>SUM(G28:G29)</f>
        <v>625856.1</v>
      </c>
      <c r="H30" s="28">
        <f t="shared" si="0"/>
        <v>0.860082317534047</v>
      </c>
    </row>
    <row r="31" spans="1:8" ht="30">
      <c r="A31" s="11" t="s">
        <v>20</v>
      </c>
      <c r="B31" s="9">
        <v>226</v>
      </c>
      <c r="C31" s="9" t="s">
        <v>41</v>
      </c>
      <c r="D31" s="9">
        <v>212</v>
      </c>
      <c r="E31" s="6">
        <v>362316</v>
      </c>
      <c r="F31" s="6">
        <f>E31</f>
        <v>362316</v>
      </c>
      <c r="G31" s="6">
        <v>295768.85</v>
      </c>
      <c r="H31" s="28">
        <f t="shared" si="0"/>
        <v>0.8163284260148599</v>
      </c>
    </row>
    <row r="32" spans="1:8" ht="45">
      <c r="A32" s="11" t="s">
        <v>73</v>
      </c>
      <c r="B32" s="9">
        <v>227</v>
      </c>
      <c r="C32" s="9" t="s">
        <v>41</v>
      </c>
      <c r="D32" s="9">
        <v>212</v>
      </c>
      <c r="E32" s="6">
        <v>239672.7</v>
      </c>
      <c r="F32" s="6">
        <f aca="true" t="shared" si="2" ref="F32:F39">E32</f>
        <v>239672.7</v>
      </c>
      <c r="G32" s="21">
        <v>217484.39</v>
      </c>
      <c r="H32" s="28">
        <f t="shared" si="0"/>
        <v>0.9074224557073042</v>
      </c>
    </row>
    <row r="33" spans="1:8" ht="15">
      <c r="A33" s="12" t="s">
        <v>11</v>
      </c>
      <c r="B33" s="9">
        <v>228</v>
      </c>
      <c r="C33" s="9" t="s">
        <v>39</v>
      </c>
      <c r="D33" s="9">
        <v>223</v>
      </c>
      <c r="E33" s="6">
        <v>72700</v>
      </c>
      <c r="F33" s="6">
        <f t="shared" si="2"/>
        <v>72700</v>
      </c>
      <c r="G33" s="6">
        <v>46221.12</v>
      </c>
      <c r="H33" s="28">
        <f t="shared" si="0"/>
        <v>0.6357788170563962</v>
      </c>
    </row>
    <row r="34" spans="1:8" ht="30">
      <c r="A34" s="12" t="s">
        <v>12</v>
      </c>
      <c r="B34" s="9">
        <v>229</v>
      </c>
      <c r="C34" s="9" t="s">
        <v>39</v>
      </c>
      <c r="D34" s="9">
        <v>225</v>
      </c>
      <c r="E34" s="6">
        <v>58500</v>
      </c>
      <c r="F34" s="6">
        <f t="shared" si="2"/>
        <v>58500</v>
      </c>
      <c r="G34" s="6">
        <v>50436</v>
      </c>
      <c r="H34" s="28">
        <f t="shared" si="0"/>
        <v>0.8621538461538462</v>
      </c>
    </row>
    <row r="35" spans="1:8" ht="15">
      <c r="A35" s="11" t="s">
        <v>13</v>
      </c>
      <c r="B35" s="9">
        <v>230</v>
      </c>
      <c r="C35" s="9" t="s">
        <v>39</v>
      </c>
      <c r="D35" s="9">
        <v>226</v>
      </c>
      <c r="E35" s="6">
        <v>194957.66</v>
      </c>
      <c r="F35" s="6">
        <f t="shared" si="2"/>
        <v>194957.66</v>
      </c>
      <c r="G35" s="6">
        <v>185157.66</v>
      </c>
      <c r="H35" s="28">
        <f t="shared" si="0"/>
        <v>0.9497326752895988</v>
      </c>
    </row>
    <row r="36" spans="1:8" ht="15">
      <c r="A36" s="11" t="s">
        <v>13</v>
      </c>
      <c r="B36" s="9">
        <v>231</v>
      </c>
      <c r="C36" s="9" t="s">
        <v>39</v>
      </c>
      <c r="D36" s="9">
        <v>226</v>
      </c>
      <c r="E36" s="6">
        <v>0</v>
      </c>
      <c r="F36" s="6">
        <f t="shared" si="2"/>
        <v>0</v>
      </c>
      <c r="G36" s="6">
        <v>0</v>
      </c>
      <c r="H36" s="28">
        <v>0</v>
      </c>
    </row>
    <row r="37" spans="1:8" ht="15">
      <c r="A37" s="12" t="s">
        <v>3</v>
      </c>
      <c r="B37" s="9">
        <v>232</v>
      </c>
      <c r="C37" s="9" t="s">
        <v>40</v>
      </c>
      <c r="D37" s="9">
        <v>296</v>
      </c>
      <c r="E37" s="6">
        <v>15000</v>
      </c>
      <c r="F37" s="6">
        <f t="shared" si="2"/>
        <v>15000</v>
      </c>
      <c r="G37" s="6">
        <v>15000</v>
      </c>
      <c r="H37" s="28">
        <f t="shared" si="0"/>
        <v>1</v>
      </c>
    </row>
    <row r="38" spans="1:8" ht="30">
      <c r="A38" s="12" t="s">
        <v>14</v>
      </c>
      <c r="B38" s="9">
        <v>233</v>
      </c>
      <c r="C38" s="9" t="s">
        <v>39</v>
      </c>
      <c r="D38" s="9">
        <v>340</v>
      </c>
      <c r="E38" s="6">
        <v>9800</v>
      </c>
      <c r="F38" s="6">
        <f t="shared" si="2"/>
        <v>9800</v>
      </c>
      <c r="G38" s="6">
        <v>9800</v>
      </c>
      <c r="H38" s="28">
        <f t="shared" si="0"/>
        <v>1</v>
      </c>
    </row>
    <row r="39" spans="1:8" ht="15">
      <c r="A39" s="12" t="s">
        <v>3</v>
      </c>
      <c r="B39" s="9">
        <v>234</v>
      </c>
      <c r="C39" s="9" t="s">
        <v>39</v>
      </c>
      <c r="D39" s="9">
        <v>290</v>
      </c>
      <c r="E39" s="6">
        <v>0</v>
      </c>
      <c r="F39" s="6">
        <f t="shared" si="2"/>
        <v>0</v>
      </c>
      <c r="G39" s="6">
        <v>0</v>
      </c>
      <c r="H39" s="28">
        <v>0</v>
      </c>
    </row>
    <row r="40" spans="1:8" s="5" customFormat="1" ht="15">
      <c r="A40" s="13" t="s">
        <v>7</v>
      </c>
      <c r="B40" s="9">
        <v>235</v>
      </c>
      <c r="C40" s="16"/>
      <c r="D40" s="16"/>
      <c r="E40" s="8">
        <f>SUM(E31:E39)</f>
        <v>952946.36</v>
      </c>
      <c r="F40" s="8">
        <f>SUM(F31:F39)</f>
        <v>952946.36</v>
      </c>
      <c r="G40" s="8">
        <f>SUM(G31:G39)</f>
        <v>819868.02</v>
      </c>
      <c r="H40" s="28">
        <f t="shared" si="0"/>
        <v>0.8603506497469595</v>
      </c>
    </row>
    <row r="41" spans="1:8" ht="15">
      <c r="A41" s="11" t="s">
        <v>13</v>
      </c>
      <c r="B41" s="9">
        <v>236</v>
      </c>
      <c r="C41" s="9" t="s">
        <v>38</v>
      </c>
      <c r="D41" s="9">
        <v>226</v>
      </c>
      <c r="E41" s="6">
        <v>32423</v>
      </c>
      <c r="F41" s="6">
        <f>E41</f>
        <v>32423</v>
      </c>
      <c r="G41" s="6">
        <v>21000</v>
      </c>
      <c r="H41" s="28">
        <f t="shared" si="0"/>
        <v>0.6476883693674244</v>
      </c>
    </row>
    <row r="42" spans="1:8" ht="15">
      <c r="A42" s="11" t="s">
        <v>13</v>
      </c>
      <c r="B42" s="9">
        <v>237</v>
      </c>
      <c r="C42" s="9" t="s">
        <v>38</v>
      </c>
      <c r="D42" s="9">
        <v>226</v>
      </c>
      <c r="E42" s="6">
        <v>25177</v>
      </c>
      <c r="F42" s="6">
        <f>E42</f>
        <v>25177</v>
      </c>
      <c r="G42" s="6">
        <v>25177</v>
      </c>
      <c r="H42" s="28">
        <f t="shared" si="0"/>
        <v>1</v>
      </c>
    </row>
    <row r="43" spans="1:8" s="5" customFormat="1" ht="15">
      <c r="A43" s="13" t="s">
        <v>7</v>
      </c>
      <c r="B43" s="9">
        <v>238</v>
      </c>
      <c r="C43" s="16"/>
      <c r="D43" s="16"/>
      <c r="E43" s="8">
        <f>SUM(E41:E42)</f>
        <v>57600</v>
      </c>
      <c r="F43" s="8">
        <f>SUM(F41:F42)</f>
        <v>57600</v>
      </c>
      <c r="G43" s="8">
        <f>SUM(G41:G42)</f>
        <v>46177</v>
      </c>
      <c r="H43" s="28">
        <f t="shared" si="0"/>
        <v>0.8016840277777778</v>
      </c>
    </row>
    <row r="44" spans="1:8" ht="30">
      <c r="A44" s="12" t="s">
        <v>12</v>
      </c>
      <c r="B44" s="9">
        <v>239</v>
      </c>
      <c r="C44" s="9" t="s">
        <v>42</v>
      </c>
      <c r="D44" s="9">
        <v>225</v>
      </c>
      <c r="E44" s="6">
        <v>0</v>
      </c>
      <c r="F44" s="6">
        <f aca="true" t="shared" si="3" ref="F44:F49">E44</f>
        <v>0</v>
      </c>
      <c r="G44" s="6">
        <v>0</v>
      </c>
      <c r="H44" s="28">
        <v>0</v>
      </c>
    </row>
    <row r="45" spans="1:8" ht="15">
      <c r="A45" s="11" t="s">
        <v>13</v>
      </c>
      <c r="B45" s="9">
        <v>240</v>
      </c>
      <c r="C45" s="9" t="s">
        <v>42</v>
      </c>
      <c r="D45" s="9">
        <v>226</v>
      </c>
      <c r="E45" s="6">
        <v>51500</v>
      </c>
      <c r="F45" s="6">
        <f t="shared" si="3"/>
        <v>51500</v>
      </c>
      <c r="G45" s="6">
        <v>33651.38</v>
      </c>
      <c r="H45" s="28">
        <f t="shared" si="0"/>
        <v>0.6534248543689319</v>
      </c>
    </row>
    <row r="46" spans="1:8" ht="15">
      <c r="A46" s="12" t="s">
        <v>3</v>
      </c>
      <c r="B46" s="9">
        <v>241</v>
      </c>
      <c r="C46" s="9" t="s">
        <v>43</v>
      </c>
      <c r="D46" s="9">
        <v>291</v>
      </c>
      <c r="E46" s="6">
        <v>107400</v>
      </c>
      <c r="F46" s="6">
        <f t="shared" si="3"/>
        <v>107400</v>
      </c>
      <c r="G46" s="6">
        <v>92261</v>
      </c>
      <c r="H46" s="28">
        <f t="shared" si="0"/>
        <v>0.8590409683426443</v>
      </c>
    </row>
    <row r="47" spans="1:8" ht="15">
      <c r="A47" s="12" t="s">
        <v>23</v>
      </c>
      <c r="B47" s="9">
        <v>242</v>
      </c>
      <c r="C47" s="9" t="s">
        <v>44</v>
      </c>
      <c r="D47" s="9">
        <v>291</v>
      </c>
      <c r="E47" s="6">
        <v>33452.96</v>
      </c>
      <c r="F47" s="6">
        <f t="shared" si="3"/>
        <v>33452.96</v>
      </c>
      <c r="G47" s="6">
        <v>33452.96</v>
      </c>
      <c r="H47" s="28">
        <f t="shared" si="0"/>
        <v>1</v>
      </c>
    </row>
    <row r="48" spans="1:8" ht="30">
      <c r="A48" s="12" t="s">
        <v>18</v>
      </c>
      <c r="B48" s="9">
        <v>243</v>
      </c>
      <c r="C48" s="9" t="s">
        <v>42</v>
      </c>
      <c r="D48" s="9">
        <v>310</v>
      </c>
      <c r="E48" s="6">
        <v>0</v>
      </c>
      <c r="F48" s="6">
        <f t="shared" si="3"/>
        <v>0</v>
      </c>
      <c r="G48" s="6">
        <v>0</v>
      </c>
      <c r="H48" s="28">
        <v>0</v>
      </c>
    </row>
    <row r="49" spans="1:8" ht="30">
      <c r="A49" s="12" t="s">
        <v>14</v>
      </c>
      <c r="B49" s="9">
        <v>244</v>
      </c>
      <c r="C49" s="9" t="s">
        <v>42</v>
      </c>
      <c r="D49" s="9">
        <v>340</v>
      </c>
      <c r="E49" s="6">
        <v>417247.04</v>
      </c>
      <c r="F49" s="6">
        <f t="shared" si="3"/>
        <v>417247.04</v>
      </c>
      <c r="G49" s="6">
        <v>280491.51</v>
      </c>
      <c r="H49" s="28">
        <f t="shared" si="0"/>
        <v>0.6722432590534375</v>
      </c>
    </row>
    <row r="50" spans="1:8" s="5" customFormat="1" ht="15">
      <c r="A50" s="13" t="s">
        <v>7</v>
      </c>
      <c r="B50" s="9">
        <v>245</v>
      </c>
      <c r="C50" s="16"/>
      <c r="D50" s="16"/>
      <c r="E50" s="8">
        <f>SUM(E44:E49)</f>
        <v>609600</v>
      </c>
      <c r="F50" s="8">
        <f>SUM(F44:F49)</f>
        <v>609600</v>
      </c>
      <c r="G50" s="8">
        <f>SUM(G44:G49)</f>
        <v>439856.85</v>
      </c>
      <c r="H50" s="28">
        <f t="shared" si="0"/>
        <v>0.7215499507874016</v>
      </c>
    </row>
    <row r="51" spans="1:8" ht="15">
      <c r="A51" s="12" t="s">
        <v>3</v>
      </c>
      <c r="B51" s="9">
        <v>246</v>
      </c>
      <c r="C51" s="9" t="s">
        <v>45</v>
      </c>
      <c r="D51" s="9">
        <v>296</v>
      </c>
      <c r="E51" s="6">
        <v>0</v>
      </c>
      <c r="F51" s="6">
        <f>E51</f>
        <v>0</v>
      </c>
      <c r="G51" s="6">
        <v>0</v>
      </c>
      <c r="H51" s="28">
        <v>0</v>
      </c>
    </row>
    <row r="52" spans="1:8" s="5" customFormat="1" ht="15">
      <c r="A52" s="13" t="s">
        <v>7</v>
      </c>
      <c r="B52" s="9">
        <v>247</v>
      </c>
      <c r="C52" s="16"/>
      <c r="D52" s="16"/>
      <c r="E52" s="8">
        <f>E51</f>
        <v>0</v>
      </c>
      <c r="F52" s="8">
        <f>F51</f>
        <v>0</v>
      </c>
      <c r="G52" s="8">
        <f>G51</f>
        <v>0</v>
      </c>
      <c r="H52" s="28">
        <v>0</v>
      </c>
    </row>
    <row r="53" spans="1:8" s="5" customFormat="1" ht="15">
      <c r="A53" s="13" t="s">
        <v>7</v>
      </c>
      <c r="B53" s="9">
        <v>248</v>
      </c>
      <c r="C53" s="22" t="s">
        <v>65</v>
      </c>
      <c r="D53" s="16"/>
      <c r="E53" s="8">
        <f>E52+E50+E43+E40+E30</f>
        <v>2347816.36</v>
      </c>
      <c r="F53" s="8">
        <f>F52+F50+F43+F40+F30</f>
        <v>2347816.36</v>
      </c>
      <c r="G53" s="8">
        <f>G52+G50+G43+G40+G30</f>
        <v>1931757.9700000002</v>
      </c>
      <c r="H53" s="28">
        <f t="shared" si="0"/>
        <v>0.822789210822264</v>
      </c>
    </row>
    <row r="54" spans="1:8" ht="15">
      <c r="A54" s="11" t="s">
        <v>9</v>
      </c>
      <c r="B54" s="9">
        <v>249</v>
      </c>
      <c r="C54" s="9" t="s">
        <v>46</v>
      </c>
      <c r="D54" s="9">
        <v>211</v>
      </c>
      <c r="E54" s="6">
        <v>302500</v>
      </c>
      <c r="F54" s="6">
        <f>E54</f>
        <v>302500</v>
      </c>
      <c r="G54" s="6">
        <v>302500</v>
      </c>
      <c r="H54" s="28">
        <f t="shared" si="0"/>
        <v>1</v>
      </c>
    </row>
    <row r="55" spans="1:8" ht="15">
      <c r="A55" s="12" t="s">
        <v>8</v>
      </c>
      <c r="B55" s="9">
        <v>250</v>
      </c>
      <c r="C55" s="9" t="s">
        <v>47</v>
      </c>
      <c r="D55" s="9">
        <v>213</v>
      </c>
      <c r="E55" s="6">
        <v>91300</v>
      </c>
      <c r="F55" s="6">
        <f>E55</f>
        <v>91300</v>
      </c>
      <c r="G55" s="6">
        <v>91300</v>
      </c>
      <c r="H55" s="28">
        <f t="shared" si="0"/>
        <v>1</v>
      </c>
    </row>
    <row r="56" spans="1:8" s="5" customFormat="1" ht="15">
      <c r="A56" s="13" t="s">
        <v>7</v>
      </c>
      <c r="B56" s="9">
        <v>251</v>
      </c>
      <c r="C56" s="16"/>
      <c r="D56" s="16"/>
      <c r="E56" s="8">
        <f>SUM(E54:E55)</f>
        <v>393800</v>
      </c>
      <c r="F56" s="8">
        <f>SUM(F54:F55)</f>
        <v>393800</v>
      </c>
      <c r="G56" s="8">
        <f>SUM(G54:G55)</f>
        <v>393800</v>
      </c>
      <c r="H56" s="28">
        <f t="shared" si="0"/>
        <v>1</v>
      </c>
    </row>
    <row r="57" spans="1:8" ht="15" hidden="1">
      <c r="A57" s="11" t="s">
        <v>9</v>
      </c>
      <c r="B57" s="9">
        <v>249</v>
      </c>
      <c r="C57" s="9" t="s">
        <v>60</v>
      </c>
      <c r="D57" s="9">
        <v>211</v>
      </c>
      <c r="E57" s="6">
        <v>289560</v>
      </c>
      <c r="F57" s="6">
        <f>E57</f>
        <v>289560</v>
      </c>
      <c r="G57" s="6">
        <v>0</v>
      </c>
      <c r="H57" s="28">
        <f t="shared" si="0"/>
        <v>0</v>
      </c>
    </row>
    <row r="58" spans="1:8" ht="15" hidden="1">
      <c r="A58" s="12" t="s">
        <v>8</v>
      </c>
      <c r="B58" s="9">
        <v>250</v>
      </c>
      <c r="C58" s="9" t="s">
        <v>90</v>
      </c>
      <c r="D58" s="9">
        <v>213</v>
      </c>
      <c r="E58" s="6">
        <v>87502.13</v>
      </c>
      <c r="F58" s="6">
        <f>E58</f>
        <v>87502.13</v>
      </c>
      <c r="G58" s="6">
        <v>0</v>
      </c>
      <c r="H58" s="28">
        <f t="shared" si="0"/>
        <v>0</v>
      </c>
    </row>
    <row r="59" spans="1:8" ht="15" hidden="1">
      <c r="A59" s="13" t="s">
        <v>7</v>
      </c>
      <c r="B59" s="9">
        <v>251</v>
      </c>
      <c r="C59" s="16"/>
      <c r="D59" s="16"/>
      <c r="E59" s="8">
        <f>SUM(E57:E58)</f>
        <v>377062.13</v>
      </c>
      <c r="F59" s="8">
        <f>SUM(F57:F58)</f>
        <v>377062.13</v>
      </c>
      <c r="G59" s="8">
        <f>SUM(G57:G58)</f>
        <v>0</v>
      </c>
      <c r="H59" s="28">
        <f t="shared" si="0"/>
        <v>0</v>
      </c>
    </row>
    <row r="60" spans="1:8" s="5" customFormat="1" ht="15" hidden="1">
      <c r="A60" s="11" t="s">
        <v>9</v>
      </c>
      <c r="B60" s="9">
        <v>252</v>
      </c>
      <c r="C60" s="9" t="s">
        <v>60</v>
      </c>
      <c r="D60" s="9">
        <v>211</v>
      </c>
      <c r="E60" s="6">
        <v>0</v>
      </c>
      <c r="F60" s="6">
        <f>E60</f>
        <v>0</v>
      </c>
      <c r="G60" s="6"/>
      <c r="H60" s="28" t="e">
        <f t="shared" si="0"/>
        <v>#DIV/0!</v>
      </c>
    </row>
    <row r="61" spans="1:8" ht="15">
      <c r="A61" s="12" t="s">
        <v>8</v>
      </c>
      <c r="B61" s="9">
        <v>253</v>
      </c>
      <c r="C61" s="9" t="s">
        <v>61</v>
      </c>
      <c r="D61" s="9">
        <v>213</v>
      </c>
      <c r="E61" s="6"/>
      <c r="F61" s="6">
        <f>E61</f>
        <v>0</v>
      </c>
      <c r="G61" s="6"/>
      <c r="H61" s="28">
        <v>0</v>
      </c>
    </row>
    <row r="62" spans="1:8" ht="30">
      <c r="A62" s="12" t="s">
        <v>14</v>
      </c>
      <c r="B62" s="9">
        <v>254</v>
      </c>
      <c r="C62" s="9" t="s">
        <v>63</v>
      </c>
      <c r="D62" s="9">
        <v>340</v>
      </c>
      <c r="E62" s="6">
        <v>0</v>
      </c>
      <c r="F62" s="6">
        <f>E62</f>
        <v>0</v>
      </c>
      <c r="G62" s="6">
        <v>0</v>
      </c>
      <c r="H62" s="28">
        <v>0</v>
      </c>
    </row>
    <row r="63" spans="1:8" s="5" customFormat="1" ht="15">
      <c r="A63" s="13" t="s">
        <v>7</v>
      </c>
      <c r="B63" s="9">
        <v>255</v>
      </c>
      <c r="C63" s="16"/>
      <c r="D63" s="16"/>
      <c r="E63" s="8">
        <f>SUM(E60:E62)</f>
        <v>0</v>
      </c>
      <c r="F63" s="8">
        <f>SUM(F60:F62)</f>
        <v>0</v>
      </c>
      <c r="G63" s="8">
        <f>SUM(G60:G62)</f>
        <v>0</v>
      </c>
      <c r="H63" s="28">
        <v>0</v>
      </c>
    </row>
    <row r="64" spans="1:8" ht="15">
      <c r="A64" s="11" t="s">
        <v>9</v>
      </c>
      <c r="B64" s="9">
        <v>256</v>
      </c>
      <c r="C64" s="9" t="s">
        <v>48</v>
      </c>
      <c r="D64" s="9">
        <v>211</v>
      </c>
      <c r="E64" s="6">
        <v>15200</v>
      </c>
      <c r="F64" s="6">
        <f>E64</f>
        <v>15200</v>
      </c>
      <c r="G64" s="6">
        <v>15200</v>
      </c>
      <c r="H64" s="28">
        <f t="shared" si="0"/>
        <v>1</v>
      </c>
    </row>
    <row r="65" spans="1:8" ht="15">
      <c r="A65" s="12" t="s">
        <v>8</v>
      </c>
      <c r="B65" s="9">
        <v>257</v>
      </c>
      <c r="C65" s="9" t="s">
        <v>49</v>
      </c>
      <c r="D65" s="9">
        <v>213</v>
      </c>
      <c r="E65" s="6">
        <v>4600</v>
      </c>
      <c r="F65" s="6">
        <f>E65</f>
        <v>4600</v>
      </c>
      <c r="G65" s="6">
        <v>4600</v>
      </c>
      <c r="H65" s="28">
        <f t="shared" si="0"/>
        <v>1</v>
      </c>
    </row>
    <row r="66" spans="1:8" s="5" customFormat="1" ht="15">
      <c r="A66" s="13" t="s">
        <v>7</v>
      </c>
      <c r="B66" s="9">
        <v>258</v>
      </c>
      <c r="C66" s="16"/>
      <c r="D66" s="16"/>
      <c r="E66" s="8">
        <f>SUM(E64:E65)</f>
        <v>19800</v>
      </c>
      <c r="F66" s="8">
        <f>SUM(F64:F65)</f>
        <v>19800</v>
      </c>
      <c r="G66" s="8">
        <f>SUM(G64:G65)</f>
        <v>19800</v>
      </c>
      <c r="H66" s="28">
        <f t="shared" si="0"/>
        <v>1</v>
      </c>
    </row>
    <row r="67" spans="1:8" ht="30">
      <c r="A67" s="12" t="s">
        <v>14</v>
      </c>
      <c r="B67" s="9">
        <v>259</v>
      </c>
      <c r="C67" s="9" t="s">
        <v>66</v>
      </c>
      <c r="D67" s="9">
        <v>340</v>
      </c>
      <c r="E67" s="6">
        <v>14499</v>
      </c>
      <c r="F67" s="6">
        <f>E67</f>
        <v>14499</v>
      </c>
      <c r="G67" s="6">
        <v>14499</v>
      </c>
      <c r="H67" s="28">
        <f t="shared" si="0"/>
        <v>1</v>
      </c>
    </row>
    <row r="68" spans="1:8" ht="30">
      <c r="A68" s="12" t="s">
        <v>14</v>
      </c>
      <c r="B68" s="9">
        <v>260</v>
      </c>
      <c r="C68" s="9" t="s">
        <v>67</v>
      </c>
      <c r="D68" s="9">
        <v>340</v>
      </c>
      <c r="E68" s="6">
        <v>3000</v>
      </c>
      <c r="F68" s="6">
        <f>E68</f>
        <v>3000</v>
      </c>
      <c r="G68" s="6">
        <v>3000</v>
      </c>
      <c r="H68" s="28">
        <f t="shared" si="0"/>
        <v>1</v>
      </c>
    </row>
    <row r="69" spans="1:8" s="5" customFormat="1" ht="15">
      <c r="A69" s="13" t="s">
        <v>7</v>
      </c>
      <c r="B69" s="9">
        <v>261</v>
      </c>
      <c r="C69" s="16"/>
      <c r="D69" s="16"/>
      <c r="E69" s="8">
        <f>SUM(E67:E68)</f>
        <v>17499</v>
      </c>
      <c r="F69" s="8">
        <f>SUM(F67:F68)</f>
        <v>17499</v>
      </c>
      <c r="G69" s="8">
        <f>SUM(G67:G68)</f>
        <v>17499</v>
      </c>
      <c r="H69" s="28">
        <f t="shared" si="0"/>
        <v>1</v>
      </c>
    </row>
    <row r="70" spans="1:8" ht="15">
      <c r="A70" s="12" t="s">
        <v>13</v>
      </c>
      <c r="B70" s="9">
        <v>262</v>
      </c>
      <c r="C70" s="9" t="s">
        <v>50</v>
      </c>
      <c r="D70" s="9">
        <v>226</v>
      </c>
      <c r="E70" s="6">
        <v>75000</v>
      </c>
      <c r="F70" s="6">
        <f>E70</f>
        <v>75000</v>
      </c>
      <c r="G70" s="6">
        <v>0</v>
      </c>
      <c r="H70" s="28">
        <f t="shared" si="0"/>
        <v>0</v>
      </c>
    </row>
    <row r="71" spans="1:8" ht="30">
      <c r="A71" s="12" t="s">
        <v>14</v>
      </c>
      <c r="B71" s="9">
        <v>263</v>
      </c>
      <c r="C71" s="9" t="s">
        <v>50</v>
      </c>
      <c r="D71" s="9">
        <v>340</v>
      </c>
      <c r="E71" s="6">
        <v>5100</v>
      </c>
      <c r="F71" s="6">
        <f>E71</f>
        <v>5100</v>
      </c>
      <c r="G71" s="6">
        <v>5100</v>
      </c>
      <c r="H71" s="28">
        <f aca="true" t="shared" si="4" ref="H71:H121">G71/E71</f>
        <v>1</v>
      </c>
    </row>
    <row r="72" spans="1:8" s="5" customFormat="1" ht="15">
      <c r="A72" s="13" t="s">
        <v>7</v>
      </c>
      <c r="B72" s="9">
        <v>264</v>
      </c>
      <c r="C72" s="16"/>
      <c r="D72" s="16"/>
      <c r="E72" s="8">
        <f>SUM(E70:E71)</f>
        <v>80100</v>
      </c>
      <c r="F72" s="8">
        <f>SUM(F70:F71)</f>
        <v>80100</v>
      </c>
      <c r="G72" s="8">
        <f>SUM(G70:G71)</f>
        <v>5100</v>
      </c>
      <c r="H72" s="28">
        <f t="shared" si="4"/>
        <v>0.06367041198501873</v>
      </c>
    </row>
    <row r="73" spans="1:8" s="5" customFormat="1" ht="15">
      <c r="A73" s="12" t="s">
        <v>13</v>
      </c>
      <c r="B73" s="9">
        <v>265</v>
      </c>
      <c r="C73" s="9" t="s">
        <v>68</v>
      </c>
      <c r="D73" s="9">
        <v>226</v>
      </c>
      <c r="E73" s="6">
        <v>15300</v>
      </c>
      <c r="F73" s="6">
        <f>E73</f>
        <v>15300</v>
      </c>
      <c r="G73" s="6">
        <v>5100</v>
      </c>
      <c r="H73" s="28">
        <f t="shared" si="4"/>
        <v>0.3333333333333333</v>
      </c>
    </row>
    <row r="74" spans="1:8" ht="30">
      <c r="A74" s="12" t="s">
        <v>14</v>
      </c>
      <c r="B74" s="9">
        <v>266</v>
      </c>
      <c r="C74" s="9" t="s">
        <v>68</v>
      </c>
      <c r="D74" s="9">
        <v>340</v>
      </c>
      <c r="E74" s="6">
        <v>5000</v>
      </c>
      <c r="F74" s="6">
        <f>E74</f>
        <v>5000</v>
      </c>
      <c r="G74" s="6">
        <v>5000</v>
      </c>
      <c r="H74" s="28">
        <f t="shared" si="4"/>
        <v>1</v>
      </c>
    </row>
    <row r="75" spans="1:8" s="5" customFormat="1" ht="15">
      <c r="A75" s="13" t="s">
        <v>7</v>
      </c>
      <c r="B75" s="9">
        <v>267</v>
      </c>
      <c r="C75" s="16"/>
      <c r="D75" s="16"/>
      <c r="E75" s="8">
        <f>E74+E73</f>
        <v>20300</v>
      </c>
      <c r="F75" s="8">
        <f>F74+F73</f>
        <v>20300</v>
      </c>
      <c r="G75" s="8">
        <f>G74+G73</f>
        <v>10100</v>
      </c>
      <c r="H75" s="28">
        <f t="shared" si="4"/>
        <v>0.4975369458128079</v>
      </c>
    </row>
    <row r="76" spans="1:8" ht="15">
      <c r="A76" s="13" t="s">
        <v>7</v>
      </c>
      <c r="B76" s="9">
        <v>268</v>
      </c>
      <c r="C76" s="22" t="s">
        <v>69</v>
      </c>
      <c r="D76" s="16"/>
      <c r="E76" s="8">
        <f>E75+E72</f>
        <v>100400</v>
      </c>
      <c r="F76" s="8">
        <f>F75+F72</f>
        <v>100400</v>
      </c>
      <c r="G76" s="8">
        <f>G75+G72</f>
        <v>15200</v>
      </c>
      <c r="H76" s="28">
        <f t="shared" si="4"/>
        <v>0.15139442231075698</v>
      </c>
    </row>
    <row r="77" spans="1:8" ht="45">
      <c r="A77" s="12" t="s">
        <v>51</v>
      </c>
      <c r="B77" s="9">
        <v>269</v>
      </c>
      <c r="C77" s="9" t="s">
        <v>62</v>
      </c>
      <c r="D77" s="9">
        <v>225</v>
      </c>
      <c r="E77" s="6">
        <v>1984653.89</v>
      </c>
      <c r="F77" s="6">
        <f>E77</f>
        <v>1984653.89</v>
      </c>
      <c r="G77" s="6">
        <v>0</v>
      </c>
      <c r="H77" s="28">
        <f t="shared" si="4"/>
        <v>0</v>
      </c>
    </row>
    <row r="78" spans="1:8" ht="15">
      <c r="A78" s="13" t="s">
        <v>7</v>
      </c>
      <c r="B78" s="9">
        <v>270</v>
      </c>
      <c r="C78" s="22" t="s">
        <v>82</v>
      </c>
      <c r="D78" s="16"/>
      <c r="E78" s="8">
        <f>SUM(E77)</f>
        <v>1984653.89</v>
      </c>
      <c r="F78" s="8">
        <f>SUM(F77)</f>
        <v>1984653.89</v>
      </c>
      <c r="G78" s="8">
        <f>SUM(G77)</f>
        <v>0</v>
      </c>
      <c r="H78" s="28">
        <f t="shared" si="4"/>
        <v>0</v>
      </c>
    </row>
    <row r="79" spans="1:8" ht="15">
      <c r="A79" s="12" t="s">
        <v>10</v>
      </c>
      <c r="B79" s="9">
        <v>271</v>
      </c>
      <c r="C79" s="9" t="s">
        <v>52</v>
      </c>
      <c r="D79" s="9">
        <v>221</v>
      </c>
      <c r="E79" s="6">
        <v>118600</v>
      </c>
      <c r="F79" s="6">
        <f>E79</f>
        <v>118600</v>
      </c>
      <c r="G79" s="6">
        <v>86879.01</v>
      </c>
      <c r="H79" s="28">
        <f t="shared" si="4"/>
        <v>0.7325380269814502</v>
      </c>
    </row>
    <row r="80" spans="1:8" ht="30">
      <c r="A80" s="12" t="s">
        <v>12</v>
      </c>
      <c r="B80" s="9">
        <v>272</v>
      </c>
      <c r="C80" s="9" t="s">
        <v>52</v>
      </c>
      <c r="D80" s="9">
        <v>225</v>
      </c>
      <c r="E80" s="6">
        <v>45400</v>
      </c>
      <c r="F80" s="6">
        <f>E80</f>
        <v>45400</v>
      </c>
      <c r="G80" s="6">
        <v>34013.8</v>
      </c>
      <c r="H80" s="28">
        <f t="shared" si="4"/>
        <v>0.7492026431718062</v>
      </c>
    </row>
    <row r="81" spans="1:8" s="5" customFormat="1" ht="15">
      <c r="A81" s="12" t="s">
        <v>13</v>
      </c>
      <c r="B81" s="9">
        <v>273</v>
      </c>
      <c r="C81" s="9" t="s">
        <v>52</v>
      </c>
      <c r="D81" s="9">
        <v>226</v>
      </c>
      <c r="E81" s="6">
        <v>193300</v>
      </c>
      <c r="F81" s="6">
        <f>E81</f>
        <v>193300</v>
      </c>
      <c r="G81" s="6">
        <v>106399</v>
      </c>
      <c r="H81" s="28">
        <f t="shared" si="4"/>
        <v>0.550434557682359</v>
      </c>
    </row>
    <row r="82" spans="1:8" ht="30" hidden="1">
      <c r="A82" s="12" t="s">
        <v>18</v>
      </c>
      <c r="B82" s="9">
        <v>274</v>
      </c>
      <c r="C82" s="9" t="s">
        <v>52</v>
      </c>
      <c r="D82" s="9">
        <v>310</v>
      </c>
      <c r="E82" s="6">
        <v>65000</v>
      </c>
      <c r="F82" s="6">
        <f>E82</f>
        <v>65000</v>
      </c>
      <c r="G82" s="6">
        <v>56800</v>
      </c>
      <c r="H82" s="28">
        <f t="shared" si="4"/>
        <v>0.8738461538461538</v>
      </c>
    </row>
    <row r="83" spans="1:8" ht="30" hidden="1">
      <c r="A83" s="12" t="s">
        <v>14</v>
      </c>
      <c r="B83" s="9">
        <v>275</v>
      </c>
      <c r="C83" s="9" t="s">
        <v>52</v>
      </c>
      <c r="D83" s="9">
        <v>340</v>
      </c>
      <c r="E83" s="6">
        <v>17600</v>
      </c>
      <c r="F83" s="6">
        <f>E83</f>
        <v>17600</v>
      </c>
      <c r="G83" s="6">
        <v>6350</v>
      </c>
      <c r="H83" s="28">
        <f t="shared" si="4"/>
        <v>0.36079545454545453</v>
      </c>
    </row>
    <row r="84" spans="1:8" s="5" customFormat="1" ht="15" hidden="1">
      <c r="A84" s="13" t="s">
        <v>7</v>
      </c>
      <c r="B84" s="9">
        <v>276</v>
      </c>
      <c r="C84" s="16" t="s">
        <v>83</v>
      </c>
      <c r="D84" s="16"/>
      <c r="E84" s="8">
        <f>SUM(E79:E83)</f>
        <v>439900</v>
      </c>
      <c r="F84" s="8">
        <f>SUM(F79:F83)</f>
        <v>439900</v>
      </c>
      <c r="G84" s="8">
        <f>SUM(G79:G83)</f>
        <v>290441.81</v>
      </c>
      <c r="H84" s="28">
        <f t="shared" si="4"/>
        <v>0.6602450784269152</v>
      </c>
    </row>
    <row r="85" spans="1:8" ht="30">
      <c r="A85" s="12" t="s">
        <v>12</v>
      </c>
      <c r="B85" s="9">
        <v>277</v>
      </c>
      <c r="C85" s="9" t="s">
        <v>21</v>
      </c>
      <c r="D85" s="9">
        <v>226</v>
      </c>
      <c r="E85" s="6">
        <v>0</v>
      </c>
      <c r="F85" s="6">
        <f>E85</f>
        <v>0</v>
      </c>
      <c r="G85" s="6">
        <v>0</v>
      </c>
      <c r="H85" s="28">
        <v>0</v>
      </c>
    </row>
    <row r="86" spans="1:8" s="5" customFormat="1" ht="30">
      <c r="A86" s="12" t="s">
        <v>12</v>
      </c>
      <c r="B86" s="9">
        <v>278</v>
      </c>
      <c r="C86" s="9" t="s">
        <v>22</v>
      </c>
      <c r="D86" s="9">
        <v>226</v>
      </c>
      <c r="E86" s="6">
        <v>0</v>
      </c>
      <c r="F86" s="6">
        <f>E86</f>
        <v>0</v>
      </c>
      <c r="G86" s="6">
        <v>0</v>
      </c>
      <c r="H86" s="28">
        <v>0</v>
      </c>
    </row>
    <row r="87" spans="1:8" ht="15">
      <c r="A87" s="13" t="s">
        <v>7</v>
      </c>
      <c r="B87" s="9">
        <v>279</v>
      </c>
      <c r="C87" s="16"/>
      <c r="D87" s="16"/>
      <c r="E87" s="8">
        <f>SUM(E85:E86)</f>
        <v>0</v>
      </c>
      <c r="F87" s="8">
        <f>SUM(F85:F86)</f>
        <v>0</v>
      </c>
      <c r="G87" s="8">
        <f>SUM(G85:G86)</f>
        <v>0</v>
      </c>
      <c r="H87" s="28">
        <v>0</v>
      </c>
    </row>
    <row r="88" spans="1:8" s="5" customFormat="1" ht="30">
      <c r="A88" s="12" t="s">
        <v>12</v>
      </c>
      <c r="B88" s="9">
        <v>280</v>
      </c>
      <c r="C88" s="18" t="s">
        <v>59</v>
      </c>
      <c r="D88" s="9">
        <v>225</v>
      </c>
      <c r="E88" s="6">
        <v>62313.39</v>
      </c>
      <c r="F88" s="6">
        <f>E88</f>
        <v>62313.39</v>
      </c>
      <c r="G88" s="6">
        <v>45481.77</v>
      </c>
      <c r="H88" s="28">
        <f t="shared" si="4"/>
        <v>0.7298875891682349</v>
      </c>
    </row>
    <row r="89" spans="1:8" ht="15">
      <c r="A89" s="13" t="s">
        <v>7</v>
      </c>
      <c r="B89" s="9">
        <v>281</v>
      </c>
      <c r="C89" s="16" t="s">
        <v>84</v>
      </c>
      <c r="D89" s="16"/>
      <c r="E89" s="8">
        <f>SUM(E88)</f>
        <v>62313.39</v>
      </c>
      <c r="F89" s="8">
        <f>SUM(F88)</f>
        <v>62313.39</v>
      </c>
      <c r="G89" s="8">
        <f>SUM(G88)</f>
        <v>45481.77</v>
      </c>
      <c r="H89" s="28">
        <f t="shared" si="4"/>
        <v>0.7298875891682349</v>
      </c>
    </row>
    <row r="90" spans="1:8" ht="30">
      <c r="A90" s="12" t="s">
        <v>18</v>
      </c>
      <c r="B90" s="9">
        <v>282</v>
      </c>
      <c r="C90" s="18" t="s">
        <v>70</v>
      </c>
      <c r="D90" s="9">
        <v>310</v>
      </c>
      <c r="E90" s="6">
        <v>273600</v>
      </c>
      <c r="F90" s="6">
        <f>E90</f>
        <v>273600</v>
      </c>
      <c r="G90" s="6">
        <v>273600</v>
      </c>
      <c r="H90" s="28">
        <f t="shared" si="4"/>
        <v>1</v>
      </c>
    </row>
    <row r="91" spans="1:8" ht="15">
      <c r="A91" s="13" t="s">
        <v>7</v>
      </c>
      <c r="B91" s="9">
        <v>283</v>
      </c>
      <c r="C91" s="16" t="s">
        <v>85</v>
      </c>
      <c r="D91" s="16"/>
      <c r="E91" s="8">
        <f>SUM(E90)</f>
        <v>273600</v>
      </c>
      <c r="F91" s="8">
        <f>SUM(F90)</f>
        <v>273600</v>
      </c>
      <c r="G91" s="8">
        <f>SUM(G90)</f>
        <v>273600</v>
      </c>
      <c r="H91" s="28">
        <f t="shared" si="4"/>
        <v>1</v>
      </c>
    </row>
    <row r="92" spans="1:8" ht="15">
      <c r="A92" s="12" t="s">
        <v>11</v>
      </c>
      <c r="B92" s="9">
        <v>284</v>
      </c>
      <c r="C92" s="18" t="s">
        <v>53</v>
      </c>
      <c r="D92" s="9">
        <v>223</v>
      </c>
      <c r="E92" s="6">
        <v>260000</v>
      </c>
      <c r="F92" s="6">
        <f aca="true" t="shared" si="5" ref="F92:F101">E92</f>
        <v>260000</v>
      </c>
      <c r="G92" s="6">
        <v>132562.88</v>
      </c>
      <c r="H92" s="28">
        <f t="shared" si="4"/>
        <v>0.5098572307692308</v>
      </c>
    </row>
    <row r="93" spans="1:8" ht="30">
      <c r="A93" s="12" t="s">
        <v>12</v>
      </c>
      <c r="B93" s="9">
        <v>285</v>
      </c>
      <c r="C93" s="18" t="s">
        <v>53</v>
      </c>
      <c r="D93" s="9">
        <v>225</v>
      </c>
      <c r="E93" s="6">
        <v>32400</v>
      </c>
      <c r="F93" s="6">
        <f t="shared" si="5"/>
        <v>32400</v>
      </c>
      <c r="G93" s="6">
        <v>15624</v>
      </c>
      <c r="H93" s="28">
        <f t="shared" si="4"/>
        <v>0.4822222222222222</v>
      </c>
    </row>
    <row r="94" spans="1:8" ht="30">
      <c r="A94" s="12" t="s">
        <v>12</v>
      </c>
      <c r="B94" s="9">
        <v>286</v>
      </c>
      <c r="C94" s="18" t="s">
        <v>53</v>
      </c>
      <c r="D94" s="9">
        <v>225</v>
      </c>
      <c r="E94" s="6">
        <v>43827.89</v>
      </c>
      <c r="F94" s="6">
        <f>E94</f>
        <v>43827.89</v>
      </c>
      <c r="G94" s="6">
        <v>43827.89</v>
      </c>
      <c r="H94" s="28">
        <f t="shared" si="4"/>
        <v>1</v>
      </c>
    </row>
    <row r="95" spans="1:8" ht="30">
      <c r="A95" s="12" t="s">
        <v>12</v>
      </c>
      <c r="B95" s="9">
        <v>287</v>
      </c>
      <c r="C95" s="18" t="s">
        <v>53</v>
      </c>
      <c r="D95" s="9">
        <v>225</v>
      </c>
      <c r="E95" s="6">
        <v>37414.27</v>
      </c>
      <c r="F95" s="6">
        <f t="shared" si="5"/>
        <v>37414.27</v>
      </c>
      <c r="G95" s="6">
        <v>37414.27</v>
      </c>
      <c r="H95" s="28">
        <f t="shared" si="4"/>
        <v>1</v>
      </c>
    </row>
    <row r="96" spans="1:8" ht="15">
      <c r="A96" s="12" t="s">
        <v>13</v>
      </c>
      <c r="B96" s="9">
        <v>288</v>
      </c>
      <c r="C96" s="18" t="s">
        <v>53</v>
      </c>
      <c r="D96" s="9">
        <v>225</v>
      </c>
      <c r="E96" s="6">
        <v>472637.01</v>
      </c>
      <c r="F96" s="6">
        <f>E96</f>
        <v>472637.01</v>
      </c>
      <c r="G96" s="6">
        <v>431397.04</v>
      </c>
      <c r="H96" s="28">
        <f t="shared" si="4"/>
        <v>0.9127449414086298</v>
      </c>
    </row>
    <row r="97" spans="1:8" ht="15">
      <c r="A97" s="12" t="s">
        <v>13</v>
      </c>
      <c r="B97" s="9">
        <v>289</v>
      </c>
      <c r="C97" s="18" t="s">
        <v>53</v>
      </c>
      <c r="D97" s="9">
        <v>226</v>
      </c>
      <c r="E97" s="6">
        <v>90865.55</v>
      </c>
      <c r="F97" s="6">
        <f t="shared" si="5"/>
        <v>90865.55</v>
      </c>
      <c r="G97" s="6">
        <v>90865.55</v>
      </c>
      <c r="H97" s="28">
        <f t="shared" si="4"/>
        <v>1</v>
      </c>
    </row>
    <row r="98" spans="1:8" ht="15">
      <c r="A98" s="12" t="s">
        <v>13</v>
      </c>
      <c r="B98" s="9">
        <v>290</v>
      </c>
      <c r="C98" s="18" t="s">
        <v>53</v>
      </c>
      <c r="D98" s="9">
        <v>226</v>
      </c>
      <c r="E98" s="19">
        <v>80803</v>
      </c>
      <c r="F98" s="6">
        <f>E98</f>
        <v>80803</v>
      </c>
      <c r="G98" s="6">
        <v>0</v>
      </c>
      <c r="H98" s="28">
        <f t="shared" si="4"/>
        <v>0</v>
      </c>
    </row>
    <row r="99" spans="1:8" ht="15">
      <c r="A99" s="12" t="s">
        <v>13</v>
      </c>
      <c r="B99" s="9">
        <v>291</v>
      </c>
      <c r="C99" s="18" t="s">
        <v>53</v>
      </c>
      <c r="D99" s="9">
        <v>226</v>
      </c>
      <c r="E99" s="19">
        <v>370000</v>
      </c>
      <c r="F99" s="6">
        <f>E99</f>
        <v>370000</v>
      </c>
      <c r="G99" s="6">
        <v>0</v>
      </c>
      <c r="H99" s="28">
        <f t="shared" si="4"/>
        <v>0</v>
      </c>
    </row>
    <row r="100" spans="1:8" ht="30">
      <c r="A100" s="12" t="s">
        <v>18</v>
      </c>
      <c r="B100" s="9">
        <v>292</v>
      </c>
      <c r="C100" s="18" t="s">
        <v>53</v>
      </c>
      <c r="D100" s="9">
        <v>310</v>
      </c>
      <c r="E100" s="19">
        <v>98000</v>
      </c>
      <c r="F100" s="6">
        <f>E100</f>
        <v>98000</v>
      </c>
      <c r="G100" s="6">
        <v>98000</v>
      </c>
      <c r="H100" s="28">
        <f t="shared" si="4"/>
        <v>1</v>
      </c>
    </row>
    <row r="101" spans="1:8" ht="30">
      <c r="A101" s="12" t="s">
        <v>14</v>
      </c>
      <c r="B101" s="9">
        <v>293</v>
      </c>
      <c r="C101" s="18" t="s">
        <v>53</v>
      </c>
      <c r="D101" s="9">
        <v>340</v>
      </c>
      <c r="E101" s="19">
        <v>50000</v>
      </c>
      <c r="F101" s="6">
        <f t="shared" si="5"/>
        <v>50000</v>
      </c>
      <c r="G101" s="6">
        <v>50000</v>
      </c>
      <c r="H101" s="28">
        <f t="shared" si="4"/>
        <v>1</v>
      </c>
    </row>
    <row r="102" spans="1:8" ht="15">
      <c r="A102" s="14" t="s">
        <v>7</v>
      </c>
      <c r="B102" s="16">
        <v>294</v>
      </c>
      <c r="C102" s="16" t="s">
        <v>85</v>
      </c>
      <c r="D102" s="16"/>
      <c r="E102" s="8">
        <f>SUM(E92:E101)</f>
        <v>1535947.7200000002</v>
      </c>
      <c r="F102" s="8">
        <f>SUM(F92:F101)</f>
        <v>1535947.7200000002</v>
      </c>
      <c r="G102" s="8">
        <f>SUM(G92:G101)</f>
        <v>899691.63</v>
      </c>
      <c r="H102" s="28">
        <f t="shared" si="4"/>
        <v>0.5857566753639244</v>
      </c>
    </row>
    <row r="103" spans="1:8" s="5" customFormat="1" ht="30">
      <c r="A103" s="11" t="s">
        <v>76</v>
      </c>
      <c r="B103" s="9">
        <v>295</v>
      </c>
      <c r="C103" s="18" t="s">
        <v>78</v>
      </c>
      <c r="D103" s="9">
        <v>241</v>
      </c>
      <c r="E103" s="6">
        <v>338635.34</v>
      </c>
      <c r="F103" s="6">
        <f>E103</f>
        <v>338635.34</v>
      </c>
      <c r="G103" s="6">
        <v>314072.35</v>
      </c>
      <c r="H103" s="28">
        <f t="shared" si="4"/>
        <v>0.9274647767123182</v>
      </c>
    </row>
    <row r="104" spans="1:8" ht="15">
      <c r="A104" s="11" t="s">
        <v>77</v>
      </c>
      <c r="B104" s="9">
        <v>296</v>
      </c>
      <c r="C104" s="18" t="s">
        <v>79</v>
      </c>
      <c r="D104" s="9">
        <v>241</v>
      </c>
      <c r="E104" s="6">
        <v>23162.93</v>
      </c>
      <c r="F104" s="6">
        <f>E104</f>
        <v>23162.93</v>
      </c>
      <c r="G104" s="6">
        <v>23162.93</v>
      </c>
      <c r="H104" s="28">
        <f t="shared" si="4"/>
        <v>1</v>
      </c>
    </row>
    <row r="105" spans="1:8" s="5" customFormat="1" ht="15">
      <c r="A105" s="11" t="s">
        <v>77</v>
      </c>
      <c r="B105" s="9">
        <v>297</v>
      </c>
      <c r="C105" s="18" t="s">
        <v>79</v>
      </c>
      <c r="D105" s="9">
        <v>241</v>
      </c>
      <c r="E105" s="6">
        <v>100000</v>
      </c>
      <c r="F105" s="6">
        <f>E105</f>
        <v>100000</v>
      </c>
      <c r="G105" s="6">
        <v>100000</v>
      </c>
      <c r="H105" s="28">
        <f t="shared" si="4"/>
        <v>1</v>
      </c>
    </row>
    <row r="106" spans="1:8" ht="15">
      <c r="A106" s="24"/>
      <c r="B106" s="9">
        <v>298</v>
      </c>
      <c r="C106" s="20" t="s">
        <v>86</v>
      </c>
      <c r="D106" s="16"/>
      <c r="E106" s="8">
        <f>SUM(E103:E105)</f>
        <v>461798.27</v>
      </c>
      <c r="F106" s="8">
        <f>SUM(F103:F105)</f>
        <v>461798.27</v>
      </c>
      <c r="G106" s="8">
        <f>SUM(G103:G105)</f>
        <v>437235.27999999997</v>
      </c>
      <c r="H106" s="28">
        <f t="shared" si="4"/>
        <v>0.9468101298863678</v>
      </c>
    </row>
    <row r="107" spans="1:8" s="5" customFormat="1" ht="30">
      <c r="A107" s="11" t="s">
        <v>76</v>
      </c>
      <c r="B107" s="9">
        <v>299</v>
      </c>
      <c r="C107" s="18" t="s">
        <v>80</v>
      </c>
      <c r="D107" s="9">
        <v>241</v>
      </c>
      <c r="E107" s="6">
        <v>714273.15</v>
      </c>
      <c r="F107" s="6">
        <f>E107</f>
        <v>714273.15</v>
      </c>
      <c r="G107" s="6">
        <v>303095.05</v>
      </c>
      <c r="H107" s="28">
        <f t="shared" si="4"/>
        <v>0.4243405341499957</v>
      </c>
    </row>
    <row r="108" spans="1:8" ht="15" hidden="1">
      <c r="A108" s="24"/>
      <c r="B108" s="9">
        <v>300</v>
      </c>
      <c r="C108" s="20" t="s">
        <v>86</v>
      </c>
      <c r="D108" s="16"/>
      <c r="E108" s="8">
        <f>E107</f>
        <v>714273.15</v>
      </c>
      <c r="F108" s="8">
        <f>F107</f>
        <v>714273.15</v>
      </c>
      <c r="G108" s="8">
        <f>G107</f>
        <v>303095.05</v>
      </c>
      <c r="H108" s="28">
        <f t="shared" si="4"/>
        <v>0.4243405341499957</v>
      </c>
    </row>
    <row r="109" spans="1:8" ht="30" hidden="1">
      <c r="A109" s="11" t="s">
        <v>76</v>
      </c>
      <c r="B109" s="9">
        <v>301</v>
      </c>
      <c r="C109" s="18" t="s">
        <v>81</v>
      </c>
      <c r="D109" s="9">
        <v>241</v>
      </c>
      <c r="E109" s="6">
        <v>10307.67</v>
      </c>
      <c r="F109" s="6">
        <f>E109</f>
        <v>10307.67</v>
      </c>
      <c r="G109" s="6">
        <v>0</v>
      </c>
      <c r="H109" s="28">
        <f t="shared" si="4"/>
        <v>0</v>
      </c>
    </row>
    <row r="110" spans="1:8" s="5" customFormat="1" ht="15">
      <c r="A110" s="25"/>
      <c r="B110" s="9">
        <v>302</v>
      </c>
      <c r="C110" s="20" t="s">
        <v>86</v>
      </c>
      <c r="D110" s="16"/>
      <c r="E110" s="8">
        <f>E109</f>
        <v>10307.67</v>
      </c>
      <c r="F110" s="8">
        <f>F109</f>
        <v>10307.67</v>
      </c>
      <c r="G110" s="8">
        <f>G109</f>
        <v>0</v>
      </c>
      <c r="H110" s="28">
        <f t="shared" si="4"/>
        <v>0</v>
      </c>
    </row>
    <row r="111" spans="1:8" ht="15">
      <c r="A111" s="11" t="s">
        <v>9</v>
      </c>
      <c r="B111" s="9">
        <v>303</v>
      </c>
      <c r="C111" s="18" t="s">
        <v>25</v>
      </c>
      <c r="D111" s="9">
        <v>241</v>
      </c>
      <c r="E111" s="6"/>
      <c r="F111" s="6">
        <f>E111</f>
        <v>0</v>
      </c>
      <c r="G111" s="6"/>
      <c r="H111" s="28">
        <v>0</v>
      </c>
    </row>
    <row r="112" spans="1:8" ht="15">
      <c r="A112" s="12" t="s">
        <v>8</v>
      </c>
      <c r="B112" s="9">
        <v>304</v>
      </c>
      <c r="C112" s="18" t="s">
        <v>24</v>
      </c>
      <c r="D112" s="9">
        <v>241</v>
      </c>
      <c r="E112" s="6"/>
      <c r="F112" s="6">
        <f>E112</f>
        <v>0</v>
      </c>
      <c r="G112" s="6"/>
      <c r="H112" s="28">
        <v>0</v>
      </c>
    </row>
    <row r="113" spans="1:8" s="5" customFormat="1" ht="30">
      <c r="A113" s="23" t="s">
        <v>75</v>
      </c>
      <c r="B113" s="9">
        <v>305</v>
      </c>
      <c r="C113" s="16" t="s">
        <v>86</v>
      </c>
      <c r="D113" s="16">
        <v>241</v>
      </c>
      <c r="E113" s="8">
        <f>E110+E108+E106</f>
        <v>1186379.09</v>
      </c>
      <c r="F113" s="8">
        <f>F110+F108+F106</f>
        <v>1186379.09</v>
      </c>
      <c r="G113" s="8">
        <f>G110+G108+G106</f>
        <v>740330.33</v>
      </c>
      <c r="H113" s="28">
        <f t="shared" si="4"/>
        <v>0.6240250997680682</v>
      </c>
    </row>
    <row r="114" spans="1:8" ht="30">
      <c r="A114" s="12" t="s">
        <v>56</v>
      </c>
      <c r="B114" s="9">
        <v>306</v>
      </c>
      <c r="C114" s="18" t="s">
        <v>54</v>
      </c>
      <c r="D114" s="9">
        <v>262</v>
      </c>
      <c r="E114" s="6">
        <v>0</v>
      </c>
      <c r="F114" s="6">
        <f>E114</f>
        <v>0</v>
      </c>
      <c r="G114" s="6">
        <v>0</v>
      </c>
      <c r="H114" s="28">
        <v>0</v>
      </c>
    </row>
    <row r="115" spans="1:8" s="5" customFormat="1" ht="60">
      <c r="A115" s="12" t="s">
        <v>57</v>
      </c>
      <c r="B115" s="9">
        <v>307</v>
      </c>
      <c r="C115" s="18" t="s">
        <v>55</v>
      </c>
      <c r="D115" s="9">
        <v>263</v>
      </c>
      <c r="E115" s="6">
        <v>78800</v>
      </c>
      <c r="F115" s="6">
        <f>E115</f>
        <v>78800</v>
      </c>
      <c r="G115" s="6">
        <v>45000</v>
      </c>
      <c r="H115" s="28">
        <f t="shared" si="4"/>
        <v>0.5710659898477157</v>
      </c>
    </row>
    <row r="116" spans="1:8" ht="15">
      <c r="A116" s="14" t="s">
        <v>7</v>
      </c>
      <c r="B116" s="9">
        <v>308</v>
      </c>
      <c r="C116" s="16" t="s">
        <v>87</v>
      </c>
      <c r="D116" s="16"/>
      <c r="E116" s="8">
        <f>SUM(E114:E115)</f>
        <v>78800</v>
      </c>
      <c r="F116" s="8">
        <f>SUM(F114:F115)</f>
        <v>78800</v>
      </c>
      <c r="G116" s="8">
        <f>SUM(G114:G115)</f>
        <v>45000</v>
      </c>
      <c r="H116" s="28">
        <f t="shared" si="4"/>
        <v>0.5710659898477157</v>
      </c>
    </row>
    <row r="117" spans="1:8" ht="30">
      <c r="A117" s="12" t="s">
        <v>19</v>
      </c>
      <c r="B117" s="9">
        <v>309</v>
      </c>
      <c r="C117" s="18" t="s">
        <v>58</v>
      </c>
      <c r="D117" s="9">
        <v>262</v>
      </c>
      <c r="E117" s="6">
        <v>9100</v>
      </c>
      <c r="F117" s="6">
        <f>E117</f>
        <v>9100</v>
      </c>
      <c r="G117" s="6">
        <v>0</v>
      </c>
      <c r="H117" s="28">
        <f t="shared" si="4"/>
        <v>0</v>
      </c>
    </row>
    <row r="118" spans="1:8" s="5" customFormat="1" ht="15">
      <c r="A118" s="14" t="s">
        <v>7</v>
      </c>
      <c r="B118" s="9">
        <v>310</v>
      </c>
      <c r="C118" s="16"/>
      <c r="D118" s="16"/>
      <c r="E118" s="8">
        <f>SUM(E117:E117)</f>
        <v>9100</v>
      </c>
      <c r="F118" s="8">
        <f>SUM(F117:F117)</f>
        <v>9100</v>
      </c>
      <c r="G118" s="8">
        <f>SUM(G117:G117)</f>
        <v>0</v>
      </c>
      <c r="H118" s="28">
        <f t="shared" si="4"/>
        <v>0</v>
      </c>
    </row>
    <row r="119" spans="1:8" ht="15">
      <c r="A119" s="12" t="s">
        <v>3</v>
      </c>
      <c r="B119" s="9">
        <v>311</v>
      </c>
      <c r="C119" s="9" t="s">
        <v>71</v>
      </c>
      <c r="D119" s="9">
        <v>296</v>
      </c>
      <c r="E119" s="6">
        <v>100200</v>
      </c>
      <c r="F119" s="6">
        <f>E119</f>
        <v>100200</v>
      </c>
      <c r="G119" s="6">
        <v>68643</v>
      </c>
      <c r="H119" s="28">
        <f t="shared" si="4"/>
        <v>0.6850598802395209</v>
      </c>
    </row>
    <row r="120" spans="1:8" ht="15">
      <c r="A120" s="12" t="s">
        <v>3</v>
      </c>
      <c r="B120" s="9">
        <v>312</v>
      </c>
      <c r="C120" s="9" t="s">
        <v>72</v>
      </c>
      <c r="D120" s="9">
        <v>296</v>
      </c>
      <c r="E120" s="6">
        <v>60000</v>
      </c>
      <c r="F120" s="6">
        <f>E120</f>
        <v>60000</v>
      </c>
      <c r="G120" s="6">
        <v>60000</v>
      </c>
      <c r="H120" s="28">
        <f t="shared" si="4"/>
        <v>1</v>
      </c>
    </row>
    <row r="121" spans="1:8" ht="30">
      <c r="A121" s="23" t="s">
        <v>74</v>
      </c>
      <c r="B121" s="9">
        <v>313</v>
      </c>
      <c r="C121" s="16" t="s">
        <v>88</v>
      </c>
      <c r="D121" s="16"/>
      <c r="E121" s="8">
        <f>SUM(E119:E120)</f>
        <v>160200</v>
      </c>
      <c r="F121" s="8">
        <f>SUM(F119:F120)</f>
        <v>160200</v>
      </c>
      <c r="G121" s="8">
        <f>SUM(G119:G120)</f>
        <v>128643</v>
      </c>
      <c r="H121" s="28">
        <f t="shared" si="4"/>
        <v>0.8030149812734082</v>
      </c>
    </row>
  </sheetData>
  <sheetProtection/>
  <mergeCells count="8">
    <mergeCell ref="A1:G1"/>
    <mergeCell ref="G2:H2"/>
    <mergeCell ref="A2:A3"/>
    <mergeCell ref="B2:B3"/>
    <mergeCell ref="C2:C3"/>
    <mergeCell ref="E2:E3"/>
    <mergeCell ref="F2:F3"/>
    <mergeCell ref="D2:D3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2018-06-04T06:27:47Z</cp:lastPrinted>
  <dcterms:created xsi:type="dcterms:W3CDTF">2005-09-08T10:59:43Z</dcterms:created>
  <dcterms:modified xsi:type="dcterms:W3CDTF">2018-11-08T07:12:27Z</dcterms:modified>
  <cp:category/>
  <cp:version/>
  <cp:contentType/>
  <cp:contentStatus/>
</cp:coreProperties>
</file>